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3890"/>
  </bookViews>
  <sheets>
    <sheet name="lotto 1" sheetId="3" r:id="rId1"/>
  </sheets>
  <definedNames>
    <definedName name="_xlnm.Print_Area" localSheetId="0">'lotto 1'!$A$1:$G$35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/>
  <c r="E16"/>
  <c r="F7" l="1"/>
  <c r="E25" s="1"/>
  <c r="E23" l="1"/>
  <c r="F32" l="1"/>
  <c r="F34" s="1"/>
</calcChain>
</file>

<file path=xl/sharedStrings.xml><?xml version="1.0" encoding="utf-8"?>
<sst xmlns="http://schemas.openxmlformats.org/spreadsheetml/2006/main" count="58" uniqueCount="58">
  <si>
    <t>Importi parziali</t>
  </si>
  <si>
    <t>Importi totali</t>
  </si>
  <si>
    <t>A. Importo dei Lavori e dei servizi</t>
  </si>
  <si>
    <t>A.1</t>
  </si>
  <si>
    <t>B. SOMME A DISPOSIZIONE DELLA STAZIONE APPALTANTE</t>
  </si>
  <si>
    <t>B. Somme a disposizione della Stazione Appaltante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</si>
  <si>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</si>
  <si>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</si>
  <si>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</si>
  <si>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</si>
  <si>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</si>
  <si>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</si>
  <si>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</si>
  <si>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</si>
  <si>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</si>
  <si>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</si>
  <si>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Totale Somme a disposizione dell'Amministrazione</t>
  </si>
  <si>
    <t>A.  IMPORTO LAVORI</t>
  </si>
  <si>
    <t>B.11</t>
  </si>
  <si>
    <t>B.12</t>
  </si>
  <si>
    <t>IMPORTO LAVORI</t>
  </si>
  <si>
    <t>Onorario COLLAUDATORE STATICO (compresa cassa previdenziale 4% e IVA 22%)</t>
  </si>
  <si>
    <t>Onorario COLLAUDATORE TECNICO AMMINISTRATIVO (compresa cassa previdenziale 4% e IVA 22%)</t>
  </si>
  <si>
    <t>Spese per accertamenti di laboratorio e verifiche tecniche previste dal capitolato speciale d’appalto, collaudi ed altri eventuali collaudi specialistici (compresa cassa previdenziale 4% e IVA 22%)</t>
  </si>
  <si>
    <t>IVA SU LAVORI E ONERI DELLA SICUREZZA (IVA calcolata al 10%)</t>
  </si>
  <si>
    <t>A.2</t>
  </si>
  <si>
    <t>Totale importo dei lavori</t>
  </si>
  <si>
    <t>ONERI PER ALLACCIAMENTI ELETTRICI</t>
  </si>
  <si>
    <t>TOTALE GENERALE (A+B)</t>
  </si>
  <si>
    <t>ONORARI per rilievi topografici integrativi (compresa cassa previdenziale 4% e IVA 22%)</t>
  </si>
  <si>
    <t>ONERI DELLA SICUREZZA (non soggetti a ribasso)</t>
  </si>
  <si>
    <t>IMPREVISTI in misura non superiore del 1% dell'importo dei lavori</t>
  </si>
  <si>
    <t>ONERI PER ALLACCIAMENTO IDRICO</t>
  </si>
  <si>
    <t>B.13</t>
  </si>
  <si>
    <t>ONERI per frazionamenti aree derivanti dal piano particellare (compresa cassa previdenziale 4% e IVA 22%)</t>
  </si>
  <si>
    <t>B.14</t>
  </si>
  <si>
    <t>ONERI PER VALUTAZIONE PRELIMINARE ORDIGNI BELLICI INESPLOSI</t>
  </si>
  <si>
    <t>ONERI PER ACQUISIZIONE AREE E INDENNITA' TEMPORANEE</t>
  </si>
  <si>
    <t>incentivo art. 45 DLGS 36/2023 del 2%</t>
  </si>
  <si>
    <t>ONORARI PER LA PROGETTAZIONE ESECUTIVA E COORDINAMENTO DELLA SICUREZZA IN FASE DI PROGETTAZIONE - Spese di cui alla Legge 49/2023, spese tecniche (esclusa cassa previdenziale 4% e IVA 22%)</t>
  </si>
  <si>
    <t>ONORARI PER DIREZIONE DEI LAVORI E COORDINAMENTO DELLA SICUREZZA IN FASE DI ESECUZIONE - Spese di cui alla Legge 49/2023, spese tecniche (esclusa cassa previdenziale 4% e IVA 22%)</t>
  </si>
  <si>
    <t>B.15</t>
  </si>
  <si>
    <t>ONORARI PER LA DIREZIONE LAVORI ARTISTICA (esclusa cassa previdenziale 4% e IVA 22%)</t>
  </si>
  <si>
    <t>B.16</t>
  </si>
  <si>
    <t>ONORARI PER LA REDAZIONE DI RELAZIONE GEOLOGICA - Spese di cui alla Legge 49/2023, spese tecniche (inclusa cassa previdenziale 4% e IVA 22%)</t>
  </si>
  <si>
    <t>Spese per indagini geologiche e prove di laboratorio (compresa IVA 22%)</t>
  </si>
  <si>
    <t>Spese per la modifica delle dorsali Enel, Telecom, Toscana Energia, Open Fiber, Illuminazione pubblica (compresa IVA 10%)</t>
  </si>
  <si>
    <t>B.17</t>
  </si>
  <si>
    <t>B.18</t>
  </si>
  <si>
    <t>B.19</t>
  </si>
  <si>
    <t>B.20</t>
  </si>
  <si>
    <t>CONTRIBUTO ANAC - Art.2 Delibera n. 598 del 30/12/2024</t>
  </si>
  <si>
    <t>B.21</t>
  </si>
  <si>
    <t>B.22</t>
  </si>
  <si>
    <t>REALIZZAZIONE DI PROVE DI VERIFICA DELLA COMPATTEZZA DEL TERRENO (inclusa IVA 10%)</t>
  </si>
  <si>
    <t>ONORARI servizio di Verifica del Progetto Esecutivo  (compresa IVA 22%)</t>
  </si>
  <si>
    <t>IVA E CASSA PREVIDENZIALE SU B.8, B.9 e B11</t>
  </si>
  <si>
    <r>
      <rPr>
        <b/>
        <i/>
        <sz val="12"/>
        <rFont val="Arial"/>
        <family val="2"/>
      </rPr>
      <t>VARIANTE AL LOTTO N.2 DEL COLLEGAMENTO PEDONALE DAL CENTRO STORICO DEL CAPOLUOGO 
ALLE AREE DEI SERVIZI PUBBLICI LUNGO VIALE GRAMSCI, PECCIOLI (PI)
CUP</t>
    </r>
    <r>
      <rPr>
        <b/>
        <i/>
        <sz val="12"/>
        <color indexed="10"/>
        <rFont val="Arial"/>
        <family val="2"/>
      </rPr>
      <t xml:space="preserve"> </t>
    </r>
    <r>
      <rPr>
        <b/>
        <i/>
        <sz val="12"/>
        <rFont val="Arial"/>
        <family val="2"/>
      </rPr>
      <t>D42F20000570004 - CIG BB53B3BFCF
PROGETTO ESECUTIVO</t>
    </r>
    <r>
      <rPr>
        <b/>
        <i/>
        <sz val="12"/>
        <color indexed="10"/>
        <rFont val="Arial"/>
        <family val="2"/>
      </rPr>
      <t xml:space="preserve">
</t>
    </r>
    <r>
      <rPr>
        <b/>
        <i/>
        <sz val="14"/>
        <rFont val="Arial"/>
        <family val="2"/>
      </rPr>
      <t>QUADRO ECONOMICO</t>
    </r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</si>
</sst>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2]\ * #,##0.00_-;\-[$€-2]\ * #,##0.00_-;_-[$€-2]\ * &quot;-&quot;??_-"/>
    <numFmt numFmtId="165" formatCode="_-&quot;€&quot;\ * #,##0.0000_-;\-&quot;€&quot;\ * #,##0.0000_-;_-&quot;€&quot;\ * &quot;-&quot;??_-;_-@_-"/>
  </numFmts>
  <fonts count="30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sz val="9"/>
      <color indexed="8"/>
      <name val="Calibri"/>
      <family val="2"/>
    </font>
    <font>
      <b/>
      <i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2" fillId="0" borderId="0" applyFill="0" applyBorder="0" applyAlignment="0" applyProtection="0"/>
    <xf numFmtId="43" fontId="2" fillId="0" borderId="0" applyFill="0" applyBorder="0" applyAlignment="0" applyProtection="0"/>
    <xf numFmtId="0" fontId="2" fillId="0" borderId="0"/>
    <xf numFmtId="44" fontId="15" fillId="0" borderId="0" applyFont="0" applyFill="0" applyBorder="0" applyAlignment="0" applyProtection="0"/>
  </cellStyleXfs>
  <cellXfs count="94">
    <xf numFmtId="0" fontId="0" fillId="0" borderId="0" xfId="0"/>
    <xf numFmtId="44" fontId="15" fillId="0" borderId="0" xfId="7" applyFont="1" applyAlignment="1">
      <alignment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44" fontId="15" fillId="0" borderId="0" xfId="7" applyFont="1"/>
    <xf numFmtId="43" fontId="15" fillId="0" borderId="0" xfId="2" applyFont="1" applyAlignment="1">
      <alignment horizontal="center" wrapText="1"/>
    </xf>
    <xf numFmtId="43" fontId="15" fillId="0" borderId="0" xfId="2" applyFont="1"/>
    <xf numFmtId="43" fontId="15" fillId="0" borderId="0" xfId="2" applyFont="1" applyAlignment="1">
      <alignment vertical="center"/>
    </xf>
    <xf numFmtId="41" fontId="1" fillId="0" borderId="1" xfId="3" applyFont="1" applyFill="1" applyBorder="1" applyAlignment="1">
      <alignment horizontal="center" vertical="center"/>
    </xf>
    <xf numFmtId="43" fontId="15" fillId="0" borderId="0" xfId="2" applyFont="1" applyFill="1" applyBorder="1"/>
    <xf numFmtId="0" fontId="0" fillId="0" borderId="0" xfId="0" applyAlignment="1">
      <alignment vertical="center"/>
    </xf>
    <xf numFmtId="0" fontId="2" fillId="0" borderId="0" xfId="6" applyAlignment="1">
      <alignment vertical="center"/>
    </xf>
    <xf numFmtId="0" fontId="2" fillId="0" borderId="0" xfId="6"/>
    <xf numFmtId="44" fontId="2" fillId="0" borderId="0" xfId="7" applyFont="1" applyAlignment="1">
      <alignment vertical="center"/>
    </xf>
    <xf numFmtId="0" fontId="4" fillId="0" borderId="0" xfId="6" applyFont="1" applyAlignment="1">
      <alignment vertical="center"/>
    </xf>
    <xf numFmtId="44" fontId="2" fillId="0" borderId="0" xfId="6" applyNumberFormat="1" applyAlignment="1">
      <alignment vertical="center"/>
    </xf>
    <xf numFmtId="0" fontId="5" fillId="0" borderId="0" xfId="6" applyFont="1" applyAlignment="1">
      <alignment horizontal="left" vertical="center"/>
    </xf>
    <xf numFmtId="41" fontId="1" fillId="0" borderId="1" xfId="4" applyFont="1" applyFill="1" applyBorder="1" applyAlignment="1">
      <alignment horizontal="center" vertical="center"/>
    </xf>
    <xf numFmtId="41" fontId="1" fillId="0" borderId="1" xfId="4" applyFont="1" applyFill="1" applyBorder="1" applyAlignment="1">
      <alignment horizontal="left" vertical="center" wrapText="1" indent="2"/>
    </xf>
    <xf numFmtId="41" fontId="1" fillId="0" borderId="1" xfId="4" applyFont="1" applyFill="1" applyBorder="1" applyAlignment="1">
      <alignment vertical="center"/>
    </xf>
    <xf numFmtId="44" fontId="2" fillId="0" borderId="1" xfId="7" applyFont="1" applyFill="1" applyBorder="1" applyAlignment="1">
      <alignment vertical="center"/>
    </xf>
    <xf numFmtId="0" fontId="1" fillId="0" borderId="0" xfId="0" applyFont="1"/>
    <xf numFmtId="164" fontId="15" fillId="0" borderId="0" xfId="1" applyFont="1"/>
    <xf numFmtId="44" fontId="1" fillId="0" borderId="2" xfId="7" applyFont="1" applyFill="1" applyBorder="1" applyAlignment="1">
      <alignment horizontal="center" vertical="center"/>
    </xf>
    <xf numFmtId="165" fontId="2" fillId="0" borderId="0" xfId="7" applyNumberFormat="1" applyFont="1" applyAlignment="1">
      <alignment vertical="center"/>
    </xf>
    <xf numFmtId="44" fontId="15" fillId="0" borderId="0" xfId="7" applyFont="1" applyAlignment="1">
      <alignment horizontal="center" wrapText="1"/>
    </xf>
    <xf numFmtId="44" fontId="15" fillId="0" borderId="0" xfId="7" applyFont="1" applyFill="1" applyBorder="1"/>
    <xf numFmtId="43" fontId="17" fillId="0" borderId="0" xfId="2" applyFont="1"/>
    <xf numFmtId="44" fontId="18" fillId="0" borderId="0" xfId="7" applyFont="1" applyAlignment="1">
      <alignment vertical="center"/>
    </xf>
    <xf numFmtId="44" fontId="19" fillId="0" borderId="0" xfId="7" applyFont="1" applyAlignment="1">
      <alignment vertical="center"/>
    </xf>
    <xf numFmtId="44" fontId="19" fillId="0" borderId="0" xfId="7" applyFont="1" applyAlignment="1">
      <alignment horizontal="right" vertical="center"/>
    </xf>
    <xf numFmtId="44" fontId="20" fillId="0" borderId="0" xfId="7" applyFont="1" applyAlignment="1">
      <alignment horizontal="right" vertical="center"/>
    </xf>
    <xf numFmtId="0" fontId="21" fillId="0" borderId="3" xfId="6" applyFont="1" applyBorder="1" applyAlignment="1">
      <alignment horizontal="justify" vertical="center" wrapText="1"/>
    </xf>
    <xf numFmtId="44" fontId="21" fillId="0" borderId="4" xfId="7" applyFont="1" applyBorder="1" applyAlignment="1">
      <alignment horizontal="left"/>
    </xf>
    <xf numFmtId="0" fontId="21" fillId="0" borderId="3" xfId="0" applyFont="1" applyBorder="1" applyAlignment="1">
      <alignment vertical="center"/>
    </xf>
    <xf numFmtId="44" fontId="7" fillId="0" borderId="3" xfId="7" applyFont="1" applyBorder="1" applyAlignment="1">
      <alignment vertical="center"/>
    </xf>
    <xf numFmtId="0" fontId="21" fillId="0" borderId="3" xfId="0" applyFont="1" applyBorder="1" applyAlignment="1">
      <alignment horizontal="left" vertical="center"/>
    </xf>
    <xf numFmtId="44" fontId="21" fillId="0" borderId="3" xfId="7" applyFont="1" applyBorder="1" applyAlignment="1">
      <alignment vertical="center"/>
    </xf>
    <xf numFmtId="0" fontId="21" fillId="0" borderId="0" xfId="0" applyFont="1"/>
    <xf numFmtId="164" fontId="21" fillId="0" borderId="0" xfId="1" applyFont="1"/>
    <xf numFmtId="44" fontId="21" fillId="0" borderId="0" xfId="7" applyFont="1"/>
    <xf numFmtId="44" fontId="22" fillId="0" borderId="0" xfId="7" applyFont="1"/>
    <xf numFmtId="44" fontId="21" fillId="0" borderId="0" xfId="7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44" fontId="23" fillId="0" borderId="5" xfId="7" applyFont="1" applyBorder="1"/>
    <xf numFmtId="0" fontId="3" fillId="0" borderId="5" xfId="6" applyFont="1" applyBorder="1" applyAlignment="1">
      <alignment horizontal="center" vertical="center"/>
    </xf>
    <xf numFmtId="44" fontId="9" fillId="0" borderId="5" xfId="7" applyFont="1" applyBorder="1" applyAlignment="1">
      <alignment vertical="center"/>
    </xf>
    <xf numFmtId="44" fontId="3" fillId="0" borderId="6" xfId="7" applyFont="1" applyBorder="1" applyAlignment="1">
      <alignment horizontal="center" vertical="center"/>
    </xf>
    <xf numFmtId="0" fontId="3" fillId="0" borderId="5" xfId="6" applyFont="1" applyBorder="1" applyAlignment="1">
      <alignment horizontal="right" vertical="center" wrapText="1"/>
    </xf>
    <xf numFmtId="0" fontId="8" fillId="0" borderId="3" xfId="6" applyFont="1" applyBorder="1" applyAlignment="1">
      <alignment horizontal="center" vertical="center"/>
    </xf>
    <xf numFmtId="0" fontId="7" fillId="0" borderId="3" xfId="6" applyFont="1" applyBorder="1" applyAlignment="1">
      <alignment vertical="center" wrapText="1"/>
    </xf>
    <xf numFmtId="44" fontId="7" fillId="0" borderId="3" xfId="7" applyFont="1" applyBorder="1" applyAlignment="1">
      <alignment vertical="center" wrapText="1"/>
    </xf>
    <xf numFmtId="44" fontId="7" fillId="0" borderId="7" xfId="7" applyFont="1" applyBorder="1" applyAlignment="1">
      <alignment vertical="center" wrapText="1"/>
    </xf>
    <xf numFmtId="44" fontId="7" fillId="0" borderId="3" xfId="7" applyFont="1" applyFill="1" applyBorder="1" applyAlignment="1">
      <alignment vertical="center" wrapText="1"/>
    </xf>
    <xf numFmtId="0" fontId="7" fillId="0" borderId="3" xfId="6" applyFont="1" applyBorder="1" applyAlignment="1">
      <alignment horizontal="justify" vertical="center" wrapText="1"/>
    </xf>
    <xf numFmtId="44" fontId="7" fillId="0" borderId="3" xfId="7" applyFont="1" applyBorder="1" applyAlignment="1" applyProtection="1">
      <alignment vertical="center" wrapText="1"/>
    </xf>
    <xf numFmtId="0" fontId="7" fillId="0" borderId="3" xfId="6" applyFont="1" applyBorder="1" applyAlignment="1">
      <alignment horizontal="left" vertical="center" wrapText="1"/>
    </xf>
    <xf numFmtId="0" fontId="7" fillId="0" borderId="8" xfId="6" applyFont="1" applyBorder="1" applyAlignment="1">
      <alignment horizontal="left" vertical="center" wrapText="1"/>
    </xf>
    <xf numFmtId="44" fontId="7" fillId="0" borderId="8" xfId="7" applyFont="1" applyFill="1" applyBorder="1" applyAlignment="1">
      <alignment vertical="center" wrapText="1"/>
    </xf>
    <xf numFmtId="44" fontId="7" fillId="0" borderId="9" xfId="7" applyFont="1" applyBorder="1" applyAlignment="1">
      <alignment vertical="center" wrapText="1"/>
    </xf>
    <xf numFmtId="44" fontId="10" fillId="0" borderId="10" xfId="7" applyFont="1" applyFill="1" applyBorder="1" applyAlignment="1">
      <alignment vertical="center"/>
    </xf>
    <xf numFmtId="44" fontId="23" fillId="2" borderId="11" xfId="7" applyFont="1" applyFill="1" applyBorder="1" applyAlignment="1">
      <alignment horizontal="center" wrapText="1"/>
    </xf>
    <xf numFmtId="43" fontId="23" fillId="3" borderId="11" xfId="5" applyFont="1" applyFill="1" applyBorder="1" applyAlignment="1">
      <alignment horizontal="center" wrapText="1"/>
    </xf>
    <xf numFmtId="0" fontId="24" fillId="0" borderId="0" xfId="6" applyFont="1"/>
    <xf numFmtId="0" fontId="15" fillId="0" borderId="0" xfId="6" applyFont="1" applyAlignment="1">
      <alignment vertical="center"/>
    </xf>
    <xf numFmtId="44" fontId="25" fillId="0" borderId="0" xfId="7" applyFont="1" applyAlignment="1">
      <alignment vertical="center"/>
    </xf>
    <xf numFmtId="44" fontId="16" fillId="0" borderId="0" xfId="7" applyFont="1" applyAlignment="1">
      <alignment vertical="center"/>
    </xf>
    <xf numFmtId="44" fontId="16" fillId="0" borderId="0" xfId="7" applyFont="1"/>
    <xf numFmtId="44" fontId="2" fillId="0" borderId="0" xfId="6" applyNumberFormat="1"/>
    <xf numFmtId="44" fontId="3" fillId="0" borderId="12" xfId="7" applyFont="1" applyFill="1" applyBorder="1" applyAlignment="1">
      <alignment vertical="center"/>
    </xf>
    <xf numFmtId="0" fontId="7" fillId="0" borderId="8" xfId="6" applyFont="1" applyBorder="1" applyAlignment="1">
      <alignment horizontal="justify" vertical="center" wrapText="1"/>
    </xf>
    <xf numFmtId="0" fontId="0" fillId="0" borderId="0" xfId="6" applyFont="1" applyAlignment="1">
      <alignment vertical="center"/>
    </xf>
    <xf numFmtId="44" fontId="13" fillId="0" borderId="0" xfId="7" applyFont="1" applyFill="1" applyBorder="1" applyAlignment="1">
      <alignment horizontal="center" vertical="center" wrapText="1"/>
    </xf>
    <xf numFmtId="44" fontId="26" fillId="0" borderId="0" xfId="7" applyFont="1" applyFill="1" applyBorder="1" applyAlignment="1">
      <alignment horizontal="center" vertical="center" wrapText="1"/>
    </xf>
    <xf numFmtId="0" fontId="10" fillId="0" borderId="13" xfId="6" applyFont="1" applyBorder="1" applyAlignment="1">
      <alignment horizontal="center" vertical="center" wrapText="1"/>
    </xf>
    <xf numFmtId="0" fontId="11" fillId="0" borderId="14" xfId="6" applyFont="1" applyBorder="1"/>
    <xf numFmtId="0" fontId="27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textRotation="90" wrapText="1"/>
    </xf>
    <xf numFmtId="0" fontId="3" fillId="2" borderId="20" xfId="0" applyFont="1" applyFill="1" applyBorder="1" applyAlignment="1">
      <alignment horizontal="center" vertical="center"/>
    </xf>
    <xf numFmtId="0" fontId="1" fillId="3" borderId="21" xfId="6" applyFont="1" applyFill="1" applyBorder="1" applyAlignment="1">
      <alignment horizontal="center" vertical="center" textRotation="90" wrapText="1"/>
    </xf>
    <xf numFmtId="0" fontId="2" fillId="0" borderId="22" xfId="6" applyBorder="1"/>
    <xf numFmtId="0" fontId="2" fillId="0" borderId="19" xfId="6" applyBorder="1"/>
    <xf numFmtId="0" fontId="3" fillId="3" borderId="23" xfId="6" applyFont="1" applyFill="1" applyBorder="1" applyAlignment="1">
      <alignment horizontal="center" vertical="center"/>
    </xf>
    <xf numFmtId="0" fontId="9" fillId="0" borderId="24" xfId="6" applyFont="1" applyBorder="1"/>
    <xf numFmtId="0" fontId="9" fillId="0" borderId="25" xfId="6" applyFont="1" applyBorder="1"/>
    <xf numFmtId="0" fontId="10" fillId="0" borderId="26" xfId="6" applyFont="1" applyBorder="1" applyAlignment="1">
      <alignment horizontal="right" vertical="center" wrapText="1"/>
    </xf>
    <xf numFmtId="0" fontId="0" fillId="0" borderId="27" xfId="0" applyBorder="1" applyAlignment="1">
      <alignment horizontal="right" vertical="center"/>
    </xf>
    <xf numFmtId="44" fontId="29" fillId="0" borderId="0" xfId="7" applyFont="1" applyFill="1" applyBorder="1" applyAlignment="1">
      <alignment vertical="center"/>
    </xf>
  </cellXfs>
  <cellStyles count="8">
    <cellStyle name="Euro_Quadro Economico Esecutivo_SETTEMBRE 05" xfId="1"/>
    <cellStyle name="Migliaia" xfId="2" builtinId="3"/>
    <cellStyle name="Migliaia [0]" xfId="3" builtinId="6"/>
    <cellStyle name="Migliaia [0] 2" xfId="4"/>
    <cellStyle name="Migliaia 2" xfId="5"/>
    <cellStyle name="Normale" xfId="0" builtinId="0"/>
    <cellStyle name="Normale 2" xfId="6"/>
    <cellStyle name="Valuta" xfId="7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zoomScale="90" zoomScaleNormal="90" workbookViewId="0">
      <selection activeCell="L33" sqref="L33"/>
    </sheetView>
  </sheetViews>
  <sheetFormatPr defaultColWidth="1.7109375" defaultRowHeight="15"/>
  <cols>
    <col min="1" max="1" width="1.7109375" customWidth="1"/>
    <col min="2" max="2" width="5.85546875" style="21" customWidth="1"/>
    <col min="3" max="3" width="14.5703125" customWidth="1"/>
    <col min="4" max="4" width="94.7109375" style="22" customWidth="1"/>
    <col min="5" max="5" width="20" style="4" customWidth="1"/>
    <col min="6" max="6" width="22.7109375" style="4" customWidth="1"/>
    <col min="7" max="7" width="4.140625" style="6" customWidth="1"/>
    <col min="8" max="8" width="41.5703125" style="1" customWidth="1"/>
    <col min="9" max="9" width="18.7109375" style="1" customWidth="1"/>
    <col min="10" max="10" width="17.5703125" bestFit="1" customWidth="1"/>
    <col min="11" max="12" width="15.5703125" bestFit="1" customWidth="1"/>
    <col min="13" max="255" width="8.7109375" customWidth="1"/>
  </cols>
  <sheetData>
    <row r="1" spans="1:12" s="2" customFormat="1" ht="20.100000000000001" customHeight="1" thickBot="1">
      <c r="B1" s="3"/>
      <c r="C1" s="3"/>
      <c r="D1" s="3"/>
      <c r="E1" s="4"/>
      <c r="F1" s="31"/>
      <c r="G1" s="5"/>
      <c r="H1" s="25"/>
      <c r="I1" s="25"/>
    </row>
    <row r="2" spans="1:12" ht="92.25" customHeight="1" thickBot="1">
      <c r="B2" s="78" t="s">
        <v>57</v>
      </c>
      <c r="C2" s="79"/>
      <c r="D2" s="79"/>
      <c r="E2" s="79"/>
      <c r="F2" s="80"/>
      <c r="H2" s="4"/>
      <c r="I2" s="4"/>
    </row>
    <row r="3" spans="1:12" ht="15.75" thickBot="1">
      <c r="B3" s="8"/>
      <c r="C3" s="8"/>
      <c r="D3" s="8"/>
      <c r="E3" s="23" t="s">
        <v>0</v>
      </c>
      <c r="F3" s="23" t="s">
        <v>1</v>
      </c>
      <c r="G3" s="9"/>
      <c r="H3" s="26"/>
      <c r="I3" s="4"/>
    </row>
    <row r="4" spans="1:12" ht="23.25" customHeight="1">
      <c r="A4" s="10"/>
      <c r="B4" s="81" t="s">
        <v>17</v>
      </c>
      <c r="C4" s="84" t="s">
        <v>2</v>
      </c>
      <c r="D4" s="84"/>
      <c r="E4" s="84"/>
      <c r="F4" s="63"/>
      <c r="G4" s="9"/>
      <c r="H4" s="74"/>
      <c r="I4" s="75"/>
      <c r="J4" s="75"/>
    </row>
    <row r="5" spans="1:12" ht="18.75" customHeight="1">
      <c r="B5" s="82"/>
      <c r="C5" s="43" t="s">
        <v>3</v>
      </c>
      <c r="D5" s="34" t="s">
        <v>20</v>
      </c>
      <c r="E5" s="35">
        <v>6734559.2699999996</v>
      </c>
      <c r="F5" s="33"/>
      <c r="G5" s="9"/>
      <c r="H5" s="26"/>
      <c r="I5" s="4"/>
      <c r="J5" s="4"/>
    </row>
    <row r="6" spans="1:12" ht="18.75" customHeight="1">
      <c r="B6" s="82"/>
      <c r="C6" s="43" t="s">
        <v>25</v>
      </c>
      <c r="D6" s="36" t="s">
        <v>30</v>
      </c>
      <c r="E6" s="35">
        <v>404815.94</v>
      </c>
      <c r="F6" s="33"/>
      <c r="G6" s="9"/>
      <c r="H6" s="26"/>
      <c r="I6" s="4"/>
      <c r="J6" s="26"/>
      <c r="L6" s="37"/>
    </row>
    <row r="7" spans="1:12" ht="16.5" thickBot="1">
      <c r="B7" s="83"/>
      <c r="C7" s="44"/>
      <c r="D7" s="45" t="s">
        <v>26</v>
      </c>
      <c r="E7" s="46"/>
      <c r="F7" s="71">
        <f>SUM(E5:E6)</f>
        <v>7139375.21</v>
      </c>
      <c r="G7" s="27"/>
      <c r="H7" s="67"/>
      <c r="I7" s="4"/>
      <c r="J7" s="28"/>
      <c r="K7" s="30"/>
      <c r="L7" s="29"/>
    </row>
    <row r="8" spans="1:12" ht="15.75" thickBot="1">
      <c r="C8" s="38"/>
      <c r="D8" s="39"/>
      <c r="E8" s="40"/>
      <c r="F8" s="41"/>
      <c r="H8" s="68"/>
      <c r="I8" s="69"/>
    </row>
    <row r="9" spans="1:12" s="12" customFormat="1" ht="15.75">
      <c r="A9" s="11"/>
      <c r="B9" s="85" t="s">
        <v>4</v>
      </c>
      <c r="C9" s="88" t="s">
        <v>5</v>
      </c>
      <c r="D9" s="89"/>
      <c r="E9" s="90"/>
      <c r="F9" s="64"/>
      <c r="H9" s="11"/>
      <c r="I9" s="13"/>
      <c r="J9" s="70"/>
    </row>
    <row r="10" spans="1:12" s="12" customFormat="1">
      <c r="B10" s="86"/>
      <c r="C10" s="51" t="s">
        <v>6</v>
      </c>
      <c r="D10" s="52" t="s">
        <v>31</v>
      </c>
      <c r="E10" s="55">
        <v>61000</v>
      </c>
      <c r="F10" s="54"/>
      <c r="G10" s="9"/>
      <c r="H10" s="14"/>
      <c r="I10" s="13"/>
    </row>
    <row r="11" spans="1:12" s="12" customFormat="1" ht="28.5">
      <c r="B11" s="86"/>
      <c r="C11" s="51" t="s">
        <v>7</v>
      </c>
      <c r="D11" s="32" t="s">
        <v>34</v>
      </c>
      <c r="E11" s="55">
        <v>2000</v>
      </c>
      <c r="F11" s="54"/>
      <c r="H11" s="11"/>
      <c r="I11" s="13"/>
    </row>
    <row r="12" spans="1:12" s="12" customFormat="1">
      <c r="B12" s="86"/>
      <c r="C12" s="51" t="s">
        <v>8</v>
      </c>
      <c r="D12" s="32" t="s">
        <v>27</v>
      </c>
      <c r="E12" s="55">
        <v>15000</v>
      </c>
      <c r="F12" s="54"/>
      <c r="H12" s="15"/>
      <c r="I12" s="13"/>
    </row>
    <row r="13" spans="1:12" s="12" customFormat="1">
      <c r="B13" s="86"/>
      <c r="C13" s="51" t="s">
        <v>9</v>
      </c>
      <c r="D13" s="32" t="s">
        <v>32</v>
      </c>
      <c r="E13" s="55">
        <v>2000</v>
      </c>
      <c r="F13" s="54"/>
      <c r="H13" s="15"/>
      <c r="I13" s="13"/>
    </row>
    <row r="14" spans="1:12" s="12" customFormat="1">
      <c r="B14" s="86"/>
      <c r="C14" s="51" t="s">
        <v>10</v>
      </c>
      <c r="D14" s="52" t="s">
        <v>37</v>
      </c>
      <c r="E14" s="53">
        <v>5000</v>
      </c>
      <c r="F14" s="54"/>
      <c r="H14" s="15"/>
      <c r="I14" s="13"/>
    </row>
    <row r="15" spans="1:12" s="12" customFormat="1">
      <c r="B15" s="86"/>
      <c r="C15" s="51" t="s">
        <v>11</v>
      </c>
      <c r="D15" s="52" t="s">
        <v>36</v>
      </c>
      <c r="E15" s="53">
        <v>13500</v>
      </c>
      <c r="F15" s="54"/>
      <c r="G15" s="65"/>
      <c r="H15" s="66"/>
      <c r="I15" s="13"/>
    </row>
    <row r="16" spans="1:12" s="12" customFormat="1" ht="28.5">
      <c r="B16" s="86"/>
      <c r="C16" s="51" t="s">
        <v>12</v>
      </c>
      <c r="D16" s="52" t="s">
        <v>54</v>
      </c>
      <c r="E16" s="53">
        <f>(5*282.43)+(5*282.43)*0.1</f>
        <v>1553.365</v>
      </c>
      <c r="F16" s="54"/>
      <c r="G16" s="65"/>
      <c r="H16" s="73"/>
      <c r="I16" s="13"/>
    </row>
    <row r="17" spans="2:10" s="12" customFormat="1" ht="42.75">
      <c r="B17" s="86"/>
      <c r="C17" s="51" t="s">
        <v>13</v>
      </c>
      <c r="D17" s="56" t="s">
        <v>39</v>
      </c>
      <c r="E17" s="53">
        <v>139000</v>
      </c>
      <c r="F17" s="54"/>
      <c r="G17" s="65"/>
      <c r="H17" s="66"/>
      <c r="I17" s="13"/>
    </row>
    <row r="18" spans="2:10" s="12" customFormat="1" ht="42.75">
      <c r="B18" s="86"/>
      <c r="C18" s="51" t="s">
        <v>14</v>
      </c>
      <c r="D18" s="56" t="s">
        <v>40</v>
      </c>
      <c r="E18" s="57">
        <v>130000</v>
      </c>
      <c r="F18" s="54"/>
      <c r="I18" s="24"/>
      <c r="J18" s="24"/>
    </row>
    <row r="19" spans="2:10" s="12" customFormat="1">
      <c r="B19" s="86"/>
      <c r="C19" s="51" t="s">
        <v>15</v>
      </c>
      <c r="D19" s="56" t="s">
        <v>29</v>
      </c>
      <c r="E19" s="55">
        <v>5000</v>
      </c>
      <c r="F19" s="54"/>
      <c r="I19" s="24"/>
      <c r="J19" s="24"/>
    </row>
    <row r="20" spans="2:10" s="12" customFormat="1">
      <c r="B20" s="86"/>
      <c r="C20" s="51" t="s">
        <v>18</v>
      </c>
      <c r="D20" s="56" t="s">
        <v>42</v>
      </c>
      <c r="E20" s="53">
        <v>74000</v>
      </c>
      <c r="F20" s="54"/>
      <c r="H20" s="11"/>
      <c r="I20" s="13"/>
      <c r="J20" s="24"/>
    </row>
    <row r="21" spans="2:10" s="12" customFormat="1" ht="42.75">
      <c r="B21" s="86"/>
      <c r="C21" s="51" t="s">
        <v>19</v>
      </c>
      <c r="D21" s="56" t="s">
        <v>23</v>
      </c>
      <c r="E21" s="53">
        <v>1000</v>
      </c>
      <c r="F21" s="54"/>
      <c r="H21" s="11"/>
      <c r="I21" s="13"/>
      <c r="J21" s="24"/>
    </row>
    <row r="22" spans="2:10" s="12" customFormat="1" ht="28.5">
      <c r="B22" s="86"/>
      <c r="C22" s="51" t="s">
        <v>33</v>
      </c>
      <c r="D22" s="58" t="s">
        <v>22</v>
      </c>
      <c r="E22" s="55">
        <v>20000</v>
      </c>
      <c r="F22" s="54"/>
      <c r="H22" s="11"/>
      <c r="I22" s="13"/>
      <c r="J22" s="24"/>
    </row>
    <row r="23" spans="2:10" s="12" customFormat="1">
      <c r="B23" s="86"/>
      <c r="C23" s="51" t="s">
        <v>35</v>
      </c>
      <c r="D23" s="58" t="s">
        <v>38</v>
      </c>
      <c r="E23" s="53">
        <f>0.02*F7</f>
        <v>142787.5042</v>
      </c>
      <c r="F23" s="54"/>
      <c r="H23" s="11"/>
      <c r="I23" s="13"/>
      <c r="J23" s="24"/>
    </row>
    <row r="24" spans="2:10" s="12" customFormat="1">
      <c r="B24" s="86"/>
      <c r="C24" s="51" t="s">
        <v>41</v>
      </c>
      <c r="D24" s="58" t="s">
        <v>21</v>
      </c>
      <c r="E24" s="55">
        <v>25000</v>
      </c>
      <c r="F24" s="54"/>
      <c r="H24" s="15"/>
      <c r="I24" s="13"/>
    </row>
    <row r="25" spans="2:10" s="12" customFormat="1">
      <c r="B25" s="86"/>
      <c r="C25" s="51" t="s">
        <v>43</v>
      </c>
      <c r="D25" s="59" t="s">
        <v>24</v>
      </c>
      <c r="E25" s="60">
        <f>F7*10%</f>
        <v>713937.52100000007</v>
      </c>
      <c r="F25" s="61"/>
      <c r="H25" s="15"/>
      <c r="I25" s="13"/>
    </row>
    <row r="26" spans="2:10" s="12" customFormat="1">
      <c r="B26" s="86"/>
      <c r="C26" s="51" t="s">
        <v>47</v>
      </c>
      <c r="D26" s="59" t="s">
        <v>56</v>
      </c>
      <c r="E26" s="60">
        <f>((E17*1.04)*1.22)+((E18*1.04)*1.22) + ((E20*1.04)*1.22)-E17-E18-E20</f>
        <v>92198.399999999965</v>
      </c>
      <c r="F26" s="61"/>
      <c r="H26" s="15"/>
      <c r="I26" s="13"/>
    </row>
    <row r="27" spans="2:10" s="12" customFormat="1" ht="28.5">
      <c r="B27" s="86"/>
      <c r="C27" s="51" t="s">
        <v>48</v>
      </c>
      <c r="D27" s="56" t="s">
        <v>44</v>
      </c>
      <c r="E27" s="60">
        <v>7618.8</v>
      </c>
      <c r="F27" s="61"/>
      <c r="H27" s="15"/>
      <c r="I27" s="13"/>
    </row>
    <row r="28" spans="2:10" s="12" customFormat="1">
      <c r="B28" s="86"/>
      <c r="C28" s="51" t="s">
        <v>49</v>
      </c>
      <c r="D28" s="56" t="s">
        <v>45</v>
      </c>
      <c r="E28" s="60">
        <v>9691.68</v>
      </c>
      <c r="F28" s="61"/>
      <c r="H28" s="15"/>
      <c r="I28" s="13"/>
    </row>
    <row r="29" spans="2:10" s="12" customFormat="1" ht="28.5">
      <c r="B29" s="86"/>
      <c r="C29" s="51" t="s">
        <v>50</v>
      </c>
      <c r="D29" s="72" t="s">
        <v>46</v>
      </c>
      <c r="E29" s="60">
        <v>50000</v>
      </c>
      <c r="F29" s="61"/>
      <c r="H29" s="15"/>
      <c r="I29" s="13"/>
    </row>
    <row r="30" spans="2:10" s="12" customFormat="1">
      <c r="B30" s="86"/>
      <c r="C30" s="51" t="s">
        <v>52</v>
      </c>
      <c r="D30" s="56" t="s">
        <v>55</v>
      </c>
      <c r="E30" s="60">
        <v>48678</v>
      </c>
      <c r="F30" s="61"/>
      <c r="H30" s="15"/>
      <c r="I30" s="13"/>
    </row>
    <row r="31" spans="2:10" s="12" customFormat="1">
      <c r="B31" s="86"/>
      <c r="C31" s="51" t="s">
        <v>53</v>
      </c>
      <c r="D31" s="56" t="s">
        <v>51</v>
      </c>
      <c r="E31" s="60">
        <v>880</v>
      </c>
      <c r="F31" s="61"/>
      <c r="H31" s="15"/>
      <c r="I31" s="13"/>
    </row>
    <row r="32" spans="2:10" s="12" customFormat="1" ht="16.5" thickBot="1">
      <c r="B32" s="87"/>
      <c r="C32" s="47"/>
      <c r="D32" s="50" t="s">
        <v>16</v>
      </c>
      <c r="E32" s="48"/>
      <c r="F32" s="49">
        <f>SUM(E10:E31)</f>
        <v>1559845.2701999999</v>
      </c>
      <c r="H32" s="16"/>
      <c r="I32" s="13"/>
    </row>
    <row r="33" spans="2:9" s="12" customFormat="1" ht="15.75" thickBot="1">
      <c r="B33" s="17"/>
      <c r="C33" s="18"/>
      <c r="D33" s="19"/>
      <c r="E33" s="20"/>
      <c r="F33" s="42"/>
      <c r="H33" s="7"/>
      <c r="I33" s="13"/>
    </row>
    <row r="34" spans="2:9" s="12" customFormat="1" ht="25.5" customHeight="1" thickBot="1">
      <c r="B34" s="76"/>
      <c r="C34" s="77"/>
      <c r="D34" s="91" t="s">
        <v>28</v>
      </c>
      <c r="E34" s="92"/>
      <c r="F34" s="62">
        <f>+F32+F7</f>
        <v>8699220.4802000001</v>
      </c>
      <c r="H34" s="93"/>
      <c r="I34" s="13"/>
    </row>
  </sheetData>
  <mergeCells count="8">
    <mergeCell ref="H4:J4"/>
    <mergeCell ref="B34:C34"/>
    <mergeCell ref="B2:F2"/>
    <mergeCell ref="B4:B7"/>
    <mergeCell ref="C4:E4"/>
    <mergeCell ref="B9:B32"/>
    <mergeCell ref="C9:E9"/>
    <mergeCell ref="D34:E3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Polichetti</dc:creator>
  <cp:lastModifiedBy>Margherita</cp:lastModifiedBy>
  <cp:lastPrinted>2022-10-11T10:10:01Z</cp:lastPrinted>
  <dcterms:created xsi:type="dcterms:W3CDTF">2014-02-04T07:02:30Z</dcterms:created>
  <dcterms:modified xsi:type="dcterms:W3CDTF">2026-06-22T16:26:10Z</dcterms:modified>
</cp:coreProperties>
</file>